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lavbuh\buh\Плановый отдел\Новый сайт\долгосрочный период\"/>
    </mc:Choice>
  </mc:AlternateContent>
  <bookViews>
    <workbookView xWindow="0" yWindow="0" windowWidth="19200" windowHeight="11475"/>
  </bookViews>
  <sheets>
    <sheet name="Лист1" sheetId="1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66" i="1"/>
  <c r="A5" i="1"/>
  <c r="A8" i="1" s="1"/>
  <c r="E61" i="1" l="1"/>
  <c r="B63" i="1" s="1"/>
</calcChain>
</file>

<file path=xl/sharedStrings.xml><?xml version="1.0" encoding="utf-8"?>
<sst xmlns="http://schemas.openxmlformats.org/spreadsheetml/2006/main" count="91" uniqueCount="70">
  <si>
    <t>Общая</t>
  </si>
  <si>
    <t>Основные показатели деятельности регулируемой организации</t>
  </si>
  <si>
    <t>наименование регулируемой организации</t>
  </si>
  <si>
    <r>
      <t xml:space="preserve">      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</t>
    </r>
  </si>
  <si>
    <t>№ п/п</t>
  </si>
  <si>
    <t>Показатели деятельности, наименование статьи расходов</t>
  </si>
  <si>
    <t>Единица измерения</t>
  </si>
  <si>
    <t>2015    год</t>
  </si>
  <si>
    <t>2016    год</t>
  </si>
  <si>
    <t>2017    год</t>
  </si>
  <si>
    <t>2018    год</t>
  </si>
  <si>
    <t>2019    год</t>
  </si>
  <si>
    <t>2020    год</t>
  </si>
  <si>
    <t>1.</t>
  </si>
  <si>
    <t>Подконтрольные расходы</t>
  </si>
  <si>
    <t>тыс. руб.</t>
  </si>
  <si>
    <t>1.1.</t>
  </si>
  <si>
    <t>Сырье, основные материалы</t>
  </si>
  <si>
    <t>1.2.</t>
  </si>
  <si>
    <t>Вспомогательные материалы</t>
  </si>
  <si>
    <t>1.3.</t>
  </si>
  <si>
    <t>Работы и услуги производственного характера</t>
  </si>
  <si>
    <t>1.4.</t>
  </si>
  <si>
    <t>Топливо на технологические цели</t>
  </si>
  <si>
    <t>1.5.</t>
  </si>
  <si>
    <t>Электроэнергия на хозяйственные нужды</t>
  </si>
  <si>
    <t>1.6.</t>
  </si>
  <si>
    <t>Затраты на оплату труда</t>
  </si>
  <si>
    <t>1.7.</t>
  </si>
  <si>
    <t>Прочие затраты</t>
  </si>
  <si>
    <t>1.8.</t>
  </si>
  <si>
    <t>Внереализационные расходы</t>
  </si>
  <si>
    <t>1.9.</t>
  </si>
  <si>
    <t>Прибыль на социальное развитие</t>
  </si>
  <si>
    <t>1.10.</t>
  </si>
  <si>
    <t>Прибыль на поощрение</t>
  </si>
  <si>
    <t>1.11.</t>
  </si>
  <si>
    <t>Прибыль на прочие цели</t>
  </si>
  <si>
    <t>2.</t>
  </si>
  <si>
    <t>Неподконтрольные расходы</t>
  </si>
  <si>
    <t>2.1.</t>
  </si>
  <si>
    <t>Отчисления на социальные нужды</t>
  </si>
  <si>
    <t>2.2.</t>
  </si>
  <si>
    <t>Амортизация основных средств</t>
  </si>
  <si>
    <t>2.3.</t>
  </si>
  <si>
    <t>Тепловая энергия</t>
  </si>
  <si>
    <t>2.4.</t>
  </si>
  <si>
    <t>Арендная плата</t>
  </si>
  <si>
    <t>2.6.</t>
  </si>
  <si>
    <t>Налоги и другие обязательные платежи</t>
  </si>
  <si>
    <t>2.7.</t>
  </si>
  <si>
    <t>Прочие неподконтрольные расходы</t>
  </si>
  <si>
    <t>2.8.</t>
  </si>
  <si>
    <t>Недополученный доход от технологического присоединения льготных категорий потребителей</t>
  </si>
  <si>
    <t>3.</t>
  </si>
  <si>
    <t>Избыток средств, полученный в предыдущем периоде регулирования</t>
  </si>
  <si>
    <t>4.</t>
  </si>
  <si>
    <t>Недополученный по независящим причинам доход</t>
  </si>
  <si>
    <t>5.</t>
  </si>
  <si>
    <t>Необходимая валовая выручка</t>
  </si>
  <si>
    <t>Консультант отдела регулирования цен и тарифов в электроэнергетике управления регулирования электроэнергетики</t>
  </si>
  <si>
    <t>М.А. Сергеев</t>
  </si>
  <si>
    <t>ПР2013 в доле</t>
  </si>
  <si>
    <t>ПР2014 в доле</t>
  </si>
  <si>
    <t>Примечания</t>
  </si>
  <si>
    <t>ПР2015 в доле</t>
  </si>
  <si>
    <t>Корректировка ПР 2014 года</t>
  </si>
  <si>
    <t>Корректировка НВВ с учетом изменения полезного отпуска и цен на э/э 2015 года</t>
  </si>
  <si>
    <t>Корректировка НВВ с учетом показателей надежности и качества 2015 года</t>
  </si>
  <si>
    <t>Корректировка НР по формуле 7 МУ 98-э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</si>
</sst>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4" fontId="1" fillId="0" borderId="0" xfId="1" applyNumberForma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4" fontId="7" fillId="2" borderId="2" xfId="1" applyNumberFormat="1" applyFont="1" applyFill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horizontal="right" vertical="center" wrapText="1"/>
    </xf>
    <xf numFmtId="0" fontId="1" fillId="0" borderId="0" xfId="1" applyBorder="1"/>
    <xf numFmtId="2" fontId="1" fillId="0" borderId="0" xfId="1" applyNumberFormat="1" applyBorder="1"/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" fontId="3" fillId="3" borderId="2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0" fontId="12" fillId="0" borderId="2" xfId="1" applyFont="1" applyBorder="1" applyAlignment="1">
      <alignment horizontal="left" vertical="center" wrapText="1"/>
    </xf>
    <xf numFmtId="4" fontId="12" fillId="2" borderId="2" xfId="1" applyNumberFormat="1" applyFont="1" applyFill="1" applyBorder="1" applyAlignment="1">
      <alignment horizontal="right" vertical="center" wrapText="1"/>
    </xf>
    <xf numFmtId="4" fontId="12" fillId="3" borderId="2" xfId="1" applyNumberFormat="1" applyFont="1" applyFill="1" applyBorder="1" applyAlignment="1">
      <alignment horizontal="right" vertical="center" wrapText="1"/>
    </xf>
    <xf numFmtId="4" fontId="12" fillId="4" borderId="2" xfId="1" applyNumberFormat="1" applyFont="1" applyFill="1" applyBorder="1" applyAlignment="1">
      <alignment horizontal="right" vertical="center" wrapText="1"/>
    </xf>
    <xf numFmtId="0" fontId="2" fillId="0" borderId="0" xfId="1" applyFont="1" applyBorder="1"/>
    <xf numFmtId="4" fontId="3" fillId="0" borderId="2" xfId="1" applyNumberFormat="1" applyFont="1" applyBorder="1" applyAlignment="1">
      <alignment horizontal="right" vertical="center" wrapText="1"/>
    </xf>
    <xf numFmtId="4" fontId="1" fillId="0" borderId="0" xfId="1" applyNumberFormat="1" applyBorder="1"/>
    <xf numFmtId="0" fontId="4" fillId="0" borderId="2" xfId="1" applyFont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" fontId="4" fillId="3" borderId="2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10" fontId="1" fillId="0" borderId="0" xfId="1" applyNumberFormat="1"/>
    <xf numFmtId="0" fontId="5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12" fillId="0" borderId="2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9" fontId="4" fillId="0" borderId="0" xfId="3" applyNumberFormat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0" xfId="1" applyFont="1"/>
    <xf numFmtId="0" fontId="11" fillId="0" borderId="0" xfId="1" applyFont="1"/>
    <xf numFmtId="0" fontId="1" fillId="0" borderId="0" xfId="1" applyAlignment="1">
      <alignment horizontal="left"/>
    </xf>
    <xf numFmtId="10" fontId="8" fillId="0" borderId="0" xfId="1" applyNumberFormat="1" applyFont="1"/>
    <xf numFmtId="0" fontId="13" fillId="0" borderId="0" xfId="3" applyFont="1"/>
    <xf numFmtId="0" fontId="1" fillId="0" borderId="0" xfId="3" applyFont="1"/>
    <xf numFmtId="4" fontId="1" fillId="0" borderId="0" xfId="1" applyNumberFormat="1" applyAlignment="1">
      <alignment horizontal="left"/>
    </xf>
    <xf numFmtId="0" fontId="7" fillId="0" borderId="0" xfId="4" applyFont="1"/>
    <xf numFmtId="0" fontId="3" fillId="0" borderId="0" xfId="4" applyFont="1"/>
    <xf numFmtId="2" fontId="14" fillId="0" borderId="0" xfId="4" applyNumberFormat="1" applyFont="1"/>
    <xf numFmtId="0" fontId="3" fillId="0" borderId="0" xfId="3" applyFont="1"/>
    <xf numFmtId="0" fontId="7" fillId="0" borderId="0" xfId="3" applyFont="1"/>
    <xf numFmtId="2" fontId="14" fillId="0" borderId="0" xfId="3" applyNumberFormat="1" applyFont="1"/>
    <xf numFmtId="0" fontId="1" fillId="0" borderId="0" xfId="5"/>
    <xf numFmtId="0" fontId="3" fillId="0" borderId="0" xfId="1" applyFont="1" applyAlignment="1">
      <alignment horizontal="left"/>
    </xf>
  </cellXfs>
  <cellStyles count="6">
    <cellStyle name="Обычный" xfId="0" builtinId="0"/>
    <cellStyle name="Обычный 2" xfId="2"/>
    <cellStyle name="Обычный 2 2 2" xfId="3"/>
    <cellStyle name="Обычный 2 3" xfId="1"/>
    <cellStyle name="Обычный 2 3 2" xfId="5"/>
    <cellStyle name="Обычный 5" xf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99;&#1081;%20&#1086;&#1090;&#1076;&#1077;&#1083;/&#1055;&#1077;&#1088;&#1077;&#1076;&#1072;&#1095;&#1072;%20&#1101;&#1083;.&#1101;&#1085;/&#1069;&#1069;%202017&#1075;/&#1058;&#1057;&#1055;_2017_&#1056;&#1072;&#1089;&#1095;&#1077;&#1090;&#1085;&#1099;&#1081;_&#1082;%20&#1091;&#1089;&#1090;&#1072;&#1085;&#1086;&#1074;&#1083;&#1077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15_См"/>
      <sheetName val="Расчет числ-ти (пр 68)"/>
      <sheetName val="2.1"/>
      <sheetName val="2.2"/>
      <sheetName val="Долгосрочка 2016-2020"/>
      <sheetName val="КоррПотерь"/>
      <sheetName val="НиК 2016-2020"/>
      <sheetName val="Прочие"/>
      <sheetName val="Факт 9 мес 2015"/>
      <sheetName val="Факт 9 мес 2016"/>
      <sheetName val="КоррНР"/>
      <sheetName val="НиК 2017"/>
      <sheetName val="Амортизация"/>
    </sheetNames>
    <sheetDataSet>
      <sheetData sheetId="0">
        <row r="5">
          <cell r="C5" t="str">
            <v>2017 год</v>
          </cell>
          <cell r="E5" t="str">
            <v>ООО "ТСП"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G4">
            <v>-2625.5508776795227</v>
          </cell>
        </row>
      </sheetData>
      <sheetData sheetId="7"/>
      <sheetData sheetId="8"/>
      <sheetData sheetId="9"/>
      <sheetData sheetId="10"/>
      <sheetData sheetId="11">
        <row r="11">
          <cell r="F11">
            <v>-1444.5445281298116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B45" sqref="B45"/>
    </sheetView>
  </sheetViews>
  <sheetFormatPr defaultRowHeight="15" x14ac:dyDescent="0.25"/>
  <cols>
    <col min="1" max="1" width="5.5703125" style="1" customWidth="1"/>
    <col min="2" max="2" width="33.5703125" style="1" customWidth="1"/>
    <col min="3" max="3" width="10" style="1" customWidth="1"/>
    <col min="4" max="4" width="10.140625" style="1" bestFit="1" customWidth="1"/>
    <col min="5" max="5" width="12.140625" style="1" bestFit="1" customWidth="1"/>
    <col min="6" max="9" width="10.140625" style="1" bestFit="1" customWidth="1"/>
    <col min="10" max="10" width="9.140625" style="1"/>
    <col min="11" max="11" width="18.28515625" style="1" customWidth="1"/>
    <col min="12" max="16384" width="9.140625" style="1"/>
  </cols>
  <sheetData>
    <row r="1" spans="1:12" ht="15.75" customHeight="1" x14ac:dyDescent="0.25">
      <c r="B1" s="2" t="s">
        <v>0</v>
      </c>
      <c r="C1" s="3"/>
      <c r="D1" s="3"/>
      <c r="E1" s="3"/>
      <c r="F1" s="3"/>
      <c r="G1" s="3"/>
      <c r="H1" s="4"/>
      <c r="I1" s="4"/>
    </row>
    <row r="2" spans="1:12" ht="15.75" customHeight="1" x14ac:dyDescent="0.25">
      <c r="C2" s="5"/>
      <c r="D2" s="5"/>
      <c r="E2" s="5"/>
      <c r="F2" s="5"/>
      <c r="G2" s="5"/>
      <c r="H2" s="6"/>
      <c r="I2" s="6"/>
    </row>
    <row r="3" spans="1:12" ht="15.75" customHeight="1" x14ac:dyDescent="0.25">
      <c r="C3" s="4"/>
      <c r="D3" s="4"/>
      <c r="E3" s="4"/>
      <c r="F3" s="4"/>
      <c r="G3" s="4"/>
      <c r="H3" s="4"/>
      <c r="I3" s="4"/>
    </row>
    <row r="4" spans="1:12" ht="15.75" customHeight="1" x14ac:dyDescent="0.25">
      <c r="A4" s="7" t="s">
        <v>1</v>
      </c>
      <c r="B4" s="7"/>
      <c r="C4" s="7"/>
      <c r="D4" s="7"/>
      <c r="E4" s="7"/>
      <c r="F4" s="7"/>
      <c r="G4" s="7"/>
      <c r="H4" s="8"/>
      <c r="I4" s="8"/>
    </row>
    <row r="5" spans="1:12" ht="15.75" x14ac:dyDescent="0.25">
      <c r="A5" s="9" t="str">
        <f>'[1]Баланс э-э (мощ-ти)'!E5</f>
        <v>ООО "ТСП"</v>
      </c>
      <c r="B5" s="9"/>
      <c r="C5" s="9"/>
      <c r="D5" s="9"/>
      <c r="E5" s="9"/>
      <c r="F5" s="9"/>
      <c r="G5" s="9"/>
      <c r="H5" s="10"/>
      <c r="I5" s="10"/>
    </row>
    <row r="6" spans="1:12" x14ac:dyDescent="0.25">
      <c r="A6" s="11" t="s">
        <v>2</v>
      </c>
      <c r="B6" s="11"/>
      <c r="C6" s="11"/>
      <c r="D6" s="11"/>
      <c r="E6" s="11"/>
      <c r="F6" s="11"/>
      <c r="G6" s="11"/>
      <c r="H6" s="12"/>
      <c r="I6" s="12"/>
    </row>
    <row r="7" spans="1:12" x14ac:dyDescent="0.25">
      <c r="A7" s="11"/>
      <c r="B7" s="11"/>
      <c r="C7" s="11"/>
      <c r="D7" s="11"/>
      <c r="E7" s="11"/>
      <c r="F7" s="11"/>
      <c r="G7" s="11"/>
      <c r="H7" s="12"/>
      <c r="I7" s="12"/>
    </row>
    <row r="8" spans="1:12" ht="78" customHeight="1" x14ac:dyDescent="0.25">
      <c r="A8" s="14" t="str">
        <f>"(объем необходимой валовой выручки в части содержания электрических сетей, принятый в расчет единых (котловых) тарифов на услуги по передаче электрической энергии (мощности) по Ивановской области на "&amp;'[1]Баланс э-э (мощ-ти)'!C5&amp;" и долгосрочные параметры регулирования деятельности "&amp;A5&amp;" на 2016-2020 годы)"</f>
        <v>(объем необходимой валовой выручки в части содержания электрических сетей, принятый в расчет единых (котловых) тарифов на услуги по передаче электрической энергии (мощности) по Ивановской области на 2017 год и долгосрочные параметры регулирования деятельности ООО "ТСП" на 2016-2020 годы)</v>
      </c>
      <c r="B8" s="14"/>
      <c r="C8" s="14"/>
      <c r="D8" s="14"/>
      <c r="E8" s="14"/>
      <c r="F8" s="14"/>
      <c r="G8" s="14"/>
      <c r="H8" s="15"/>
      <c r="I8" s="15"/>
      <c r="K8" s="4"/>
    </row>
    <row r="9" spans="1:12" ht="18" customHeight="1" x14ac:dyDescent="0.25">
      <c r="A9" s="14"/>
      <c r="B9" s="14"/>
      <c r="C9" s="14"/>
      <c r="D9" s="14"/>
      <c r="E9" s="14"/>
      <c r="F9" s="14"/>
      <c r="G9" s="14"/>
      <c r="H9" s="15"/>
      <c r="I9" s="15"/>
      <c r="K9" s="4"/>
    </row>
    <row r="10" spans="1:12" ht="15.75" x14ac:dyDescent="0.25">
      <c r="A10" s="8" t="s">
        <v>3</v>
      </c>
    </row>
    <row r="11" spans="1:12" ht="31.5" customHeight="1" x14ac:dyDescent="0.25">
      <c r="A11" s="16" t="s">
        <v>4</v>
      </c>
      <c r="B11" s="16" t="s">
        <v>5</v>
      </c>
      <c r="C11" s="17" t="s">
        <v>6</v>
      </c>
      <c r="D11" s="18" t="s">
        <v>7</v>
      </c>
      <c r="E11" s="17" t="s">
        <v>8</v>
      </c>
      <c r="F11" s="17" t="s">
        <v>9</v>
      </c>
      <c r="G11" s="17" t="s">
        <v>10</v>
      </c>
      <c r="H11" s="17" t="s">
        <v>11</v>
      </c>
      <c r="I11" s="17" t="s">
        <v>12</v>
      </c>
    </row>
    <row r="12" spans="1:12" ht="15.75" x14ac:dyDescent="0.25">
      <c r="A12" s="17">
        <v>1</v>
      </c>
      <c r="B12" s="17">
        <v>2</v>
      </c>
      <c r="C12" s="17">
        <v>3</v>
      </c>
      <c r="D12" s="18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</row>
    <row r="13" spans="1:12" ht="31.5" x14ac:dyDescent="0.25">
      <c r="A13" s="19" t="s">
        <v>13</v>
      </c>
      <c r="B13" s="20" t="s">
        <v>14</v>
      </c>
      <c r="C13" s="19" t="s">
        <v>15</v>
      </c>
      <c r="D13" s="21">
        <v>26535.429999999971</v>
      </c>
      <c r="E13" s="22">
        <v>27124.059315010065</v>
      </c>
      <c r="F13" s="22">
        <v>28114.901201787376</v>
      </c>
      <c r="G13" s="22">
        <v>28947.102277360289</v>
      </c>
      <c r="H13" s="22">
        <v>29803.936504770147</v>
      </c>
      <c r="I13" s="22">
        <v>30686.133025311348</v>
      </c>
      <c r="K13" s="23"/>
      <c r="L13" s="24"/>
    </row>
    <row r="14" spans="1:12" ht="15.75" x14ac:dyDescent="0.25">
      <c r="A14" s="25" t="s">
        <v>16</v>
      </c>
      <c r="B14" s="26" t="s">
        <v>17</v>
      </c>
      <c r="C14" s="25" t="s">
        <v>15</v>
      </c>
      <c r="D14" s="27">
        <v>2488.6454020346091</v>
      </c>
      <c r="E14" s="28">
        <v>4627.3999999999996</v>
      </c>
      <c r="F14" s="29">
        <v>4796.4389219999994</v>
      </c>
      <c r="G14" s="29">
        <v>4938.4135140911994</v>
      </c>
      <c r="H14" s="29">
        <v>5084.5905541082993</v>
      </c>
      <c r="I14" s="29">
        <v>5235.0944345099051</v>
      </c>
      <c r="K14" s="23"/>
      <c r="L14" s="24"/>
    </row>
    <row r="15" spans="1:12" ht="15.75" x14ac:dyDescent="0.25">
      <c r="A15" s="25" t="s">
        <v>18</v>
      </c>
      <c r="B15" s="26" t="s">
        <v>19</v>
      </c>
      <c r="C15" s="25" t="s">
        <v>15</v>
      </c>
      <c r="D15" s="27">
        <v>0</v>
      </c>
      <c r="E15" s="28">
        <v>1435.82</v>
      </c>
      <c r="F15" s="29">
        <v>1488.2705045999999</v>
      </c>
      <c r="G15" s="29">
        <v>1532.32331153616</v>
      </c>
      <c r="H15" s="29">
        <v>1577.6800815576305</v>
      </c>
      <c r="I15" s="29">
        <v>1624.3794119717365</v>
      </c>
    </row>
    <row r="16" spans="1:12" ht="31.5" x14ac:dyDescent="0.25">
      <c r="A16" s="25" t="s">
        <v>20</v>
      </c>
      <c r="B16" s="26" t="s">
        <v>21</v>
      </c>
      <c r="C16" s="25" t="s">
        <v>15</v>
      </c>
      <c r="D16" s="27">
        <v>1011.4525522086168</v>
      </c>
      <c r="E16" s="28">
        <v>3623.63447916</v>
      </c>
      <c r="F16" s="29">
        <v>3756.0058466837145</v>
      </c>
      <c r="G16" s="29">
        <v>3867.1836197455527</v>
      </c>
      <c r="H16" s="29">
        <v>3981.6522548900211</v>
      </c>
      <c r="I16" s="29">
        <v>4099.5091616347654</v>
      </c>
    </row>
    <row r="17" spans="1:10" ht="31.5" x14ac:dyDescent="0.25">
      <c r="A17" s="25" t="s">
        <v>22</v>
      </c>
      <c r="B17" s="26" t="s">
        <v>23</v>
      </c>
      <c r="C17" s="25" t="s">
        <v>15</v>
      </c>
      <c r="D17" s="27">
        <v>0</v>
      </c>
      <c r="E17" s="28">
        <v>0</v>
      </c>
      <c r="F17" s="29">
        <v>0</v>
      </c>
      <c r="G17" s="29">
        <v>0</v>
      </c>
      <c r="H17" s="29">
        <v>0</v>
      </c>
      <c r="I17" s="29">
        <v>0</v>
      </c>
    </row>
    <row r="18" spans="1:10" ht="31.5" x14ac:dyDescent="0.25">
      <c r="A18" s="25" t="s">
        <v>24</v>
      </c>
      <c r="B18" s="26" t="s">
        <v>25</v>
      </c>
      <c r="C18" s="25" t="s">
        <v>15</v>
      </c>
      <c r="D18" s="27">
        <v>1097.3979035014745</v>
      </c>
      <c r="E18" s="28">
        <v>403.4</v>
      </c>
      <c r="F18" s="29">
        <v>418.13620199999997</v>
      </c>
      <c r="G18" s="29">
        <v>430.5130335792</v>
      </c>
      <c r="H18" s="29">
        <v>443.25621937314429</v>
      </c>
      <c r="I18" s="29">
        <v>456.37660346658936</v>
      </c>
    </row>
    <row r="19" spans="1:10" ht="15.75" x14ac:dyDescent="0.25">
      <c r="A19" s="25" t="s">
        <v>26</v>
      </c>
      <c r="B19" s="26" t="s">
        <v>27</v>
      </c>
      <c r="C19" s="25" t="s">
        <v>15</v>
      </c>
      <c r="D19" s="27">
        <v>13861.451373512733</v>
      </c>
      <c r="E19" s="28">
        <v>14510.85</v>
      </c>
      <c r="F19" s="29">
        <v>15040.931350499999</v>
      </c>
      <c r="G19" s="29">
        <v>15486.142918474799</v>
      </c>
      <c r="H19" s="29">
        <v>15944.532748861653</v>
      </c>
      <c r="I19" s="29">
        <v>16416.490918227959</v>
      </c>
    </row>
    <row r="20" spans="1:10" ht="15.75" x14ac:dyDescent="0.25">
      <c r="A20" s="25" t="s">
        <v>28</v>
      </c>
      <c r="B20" s="26" t="s">
        <v>29</v>
      </c>
      <c r="C20" s="25" t="s">
        <v>15</v>
      </c>
      <c r="D20" s="27">
        <v>6422.3080485292849</v>
      </c>
      <c r="E20" s="28">
        <v>1843.95</v>
      </c>
      <c r="F20" s="29">
        <v>1911.3094934999999</v>
      </c>
      <c r="G20" s="29">
        <v>1967.8842545076</v>
      </c>
      <c r="H20" s="29">
        <v>2026.1336284410249</v>
      </c>
      <c r="I20" s="29">
        <v>2086.1071838428793</v>
      </c>
    </row>
    <row r="21" spans="1:10" ht="15.75" x14ac:dyDescent="0.25">
      <c r="A21" s="25" t="s">
        <v>30</v>
      </c>
      <c r="B21" s="26" t="s">
        <v>31</v>
      </c>
      <c r="C21" s="25" t="s">
        <v>15</v>
      </c>
      <c r="D21" s="27">
        <v>192.57685335815995</v>
      </c>
      <c r="E21" s="28">
        <v>160.30483585006226</v>
      </c>
      <c r="F21" s="29">
        <v>166.16077150366502</v>
      </c>
      <c r="G21" s="29">
        <v>171.07913034017352</v>
      </c>
      <c r="H21" s="29">
        <v>176.14307259824264</v>
      </c>
      <c r="I21" s="29">
        <v>181.35690754715063</v>
      </c>
    </row>
    <row r="22" spans="1:10" ht="16.5" customHeight="1" x14ac:dyDescent="0.25">
      <c r="A22" s="25" t="s">
        <v>32</v>
      </c>
      <c r="B22" s="26" t="s">
        <v>33</v>
      </c>
      <c r="C22" s="25" t="s">
        <v>15</v>
      </c>
      <c r="D22" s="30">
        <v>0</v>
      </c>
      <c r="E22" s="28">
        <v>0</v>
      </c>
      <c r="F22" s="29">
        <v>0</v>
      </c>
      <c r="G22" s="29">
        <v>0</v>
      </c>
      <c r="H22" s="29">
        <v>0</v>
      </c>
      <c r="I22" s="29">
        <v>0</v>
      </c>
    </row>
    <row r="23" spans="1:10" ht="15.75" x14ac:dyDescent="0.25">
      <c r="A23" s="25" t="s">
        <v>34</v>
      </c>
      <c r="B23" s="26" t="s">
        <v>35</v>
      </c>
      <c r="C23" s="25" t="s">
        <v>15</v>
      </c>
      <c r="D23" s="27">
        <v>1461.5978668550933</v>
      </c>
      <c r="E23" s="28">
        <v>518.70000000000005</v>
      </c>
      <c r="F23" s="29">
        <v>537.64811099999997</v>
      </c>
      <c r="G23" s="29">
        <v>553.56249508560006</v>
      </c>
      <c r="H23" s="29">
        <v>569.94794494013388</v>
      </c>
      <c r="I23" s="29">
        <v>586.81840411036183</v>
      </c>
    </row>
    <row r="24" spans="1:10" ht="15.75" x14ac:dyDescent="0.25">
      <c r="A24" s="25" t="s">
        <v>36</v>
      </c>
      <c r="B24" s="26" t="s">
        <v>37</v>
      </c>
      <c r="C24" s="25" t="s">
        <v>15</v>
      </c>
      <c r="D24" s="27">
        <v>0</v>
      </c>
      <c r="E24" s="28">
        <v>0</v>
      </c>
      <c r="F24" s="29">
        <v>0</v>
      </c>
      <c r="G24" s="29">
        <v>0</v>
      </c>
      <c r="H24" s="29">
        <v>0</v>
      </c>
      <c r="I24" s="29">
        <v>0</v>
      </c>
    </row>
    <row r="25" spans="1:10" ht="31.5" x14ac:dyDescent="0.25">
      <c r="A25" s="19" t="s">
        <v>38</v>
      </c>
      <c r="B25" s="31" t="s">
        <v>39</v>
      </c>
      <c r="C25" s="19" t="s">
        <v>15</v>
      </c>
      <c r="D25" s="32">
        <v>7610.1345281298109</v>
      </c>
      <c r="E25" s="33">
        <v>7404.9003452445459</v>
      </c>
      <c r="F25" s="34">
        <v>6893.5231305519992</v>
      </c>
      <c r="G25" s="29">
        <v>7097.5714152163391</v>
      </c>
      <c r="H25" s="29">
        <v>7307.6595291067424</v>
      </c>
      <c r="I25" s="29">
        <v>7523.9662511683018</v>
      </c>
      <c r="J25" s="35"/>
    </row>
    <row r="26" spans="1:10" ht="31.5" x14ac:dyDescent="0.25">
      <c r="A26" s="25" t="s">
        <v>40</v>
      </c>
      <c r="B26" s="26" t="s">
        <v>41</v>
      </c>
      <c r="C26" s="25" t="s">
        <v>15</v>
      </c>
      <c r="D26" s="27">
        <v>4184.7238974098118</v>
      </c>
      <c r="E26" s="28">
        <v>4411.2983999999997</v>
      </c>
      <c r="F26" s="36">
        <v>4572.4431305519993</v>
      </c>
      <c r="G26" s="36">
        <v>4707.7874472163385</v>
      </c>
      <c r="H26" s="36">
        <v>4847.1379556539423</v>
      </c>
      <c r="I26" s="36">
        <v>4990.6132391412993</v>
      </c>
      <c r="J26" s="37"/>
    </row>
    <row r="27" spans="1:10" ht="15.75" x14ac:dyDescent="0.25">
      <c r="A27" s="25" t="s">
        <v>42</v>
      </c>
      <c r="B27" s="26" t="s">
        <v>43</v>
      </c>
      <c r="C27" s="25" t="s">
        <v>15</v>
      </c>
      <c r="D27" s="27">
        <v>1910.3999999999999</v>
      </c>
      <c r="E27" s="28">
        <v>1792.6699537105301</v>
      </c>
      <c r="F27" s="36">
        <v>1727.59</v>
      </c>
      <c r="G27" s="36">
        <v>1727.59</v>
      </c>
      <c r="H27" s="36">
        <v>1727.59</v>
      </c>
      <c r="I27" s="36">
        <v>1727.59</v>
      </c>
      <c r="J27" s="37"/>
    </row>
    <row r="28" spans="1:10" ht="15.75" x14ac:dyDescent="0.25">
      <c r="A28" s="25" t="s">
        <v>44</v>
      </c>
      <c r="B28" s="26" t="s">
        <v>45</v>
      </c>
      <c r="C28" s="25" t="s">
        <v>15</v>
      </c>
      <c r="D28" s="27">
        <v>0</v>
      </c>
      <c r="E28" s="28">
        <v>0</v>
      </c>
      <c r="F28" s="36">
        <v>0</v>
      </c>
      <c r="G28" s="36">
        <v>0</v>
      </c>
      <c r="H28" s="36">
        <v>0</v>
      </c>
      <c r="I28" s="36">
        <v>0</v>
      </c>
      <c r="J28" s="37"/>
    </row>
    <row r="29" spans="1:10" ht="15.75" x14ac:dyDescent="0.25">
      <c r="A29" s="38" t="s">
        <v>46</v>
      </c>
      <c r="B29" s="26" t="s">
        <v>47</v>
      </c>
      <c r="C29" s="38" t="s">
        <v>15</v>
      </c>
      <c r="D29" s="39">
        <v>229.07999999999998</v>
      </c>
      <c r="E29" s="40">
        <v>184.63749402000002</v>
      </c>
      <c r="F29" s="41">
        <v>186.2</v>
      </c>
      <c r="G29" s="41">
        <v>186.2</v>
      </c>
      <c r="H29" s="41">
        <v>186.2</v>
      </c>
      <c r="I29" s="41">
        <v>186.2</v>
      </c>
      <c r="J29" s="24"/>
    </row>
    <row r="30" spans="1:10" ht="31.5" x14ac:dyDescent="0.25">
      <c r="A30" s="25" t="s">
        <v>48</v>
      </c>
      <c r="B30" s="26" t="s">
        <v>49</v>
      </c>
      <c r="C30" s="25" t="s">
        <v>15</v>
      </c>
      <c r="D30" s="27">
        <v>88.995590719999996</v>
      </c>
      <c r="E30" s="28">
        <v>283.49449751401505</v>
      </c>
      <c r="F30" s="41">
        <v>191.53</v>
      </c>
      <c r="G30" s="41">
        <v>191.53</v>
      </c>
      <c r="H30" s="41">
        <v>191.53</v>
      </c>
      <c r="I30" s="41">
        <v>191.53</v>
      </c>
    </row>
    <row r="31" spans="1:10" ht="31.5" x14ac:dyDescent="0.25">
      <c r="A31" s="25" t="s">
        <v>50</v>
      </c>
      <c r="B31" s="26" t="s">
        <v>51</v>
      </c>
      <c r="C31" s="25" t="s">
        <v>15</v>
      </c>
      <c r="D31" s="27">
        <v>1067.7</v>
      </c>
      <c r="E31" s="28">
        <v>480.38</v>
      </c>
      <c r="F31" s="36">
        <v>0</v>
      </c>
      <c r="G31" s="36">
        <v>0</v>
      </c>
      <c r="H31" s="36">
        <v>0</v>
      </c>
      <c r="I31" s="36">
        <v>0</v>
      </c>
    </row>
    <row r="32" spans="1:10" ht="63" x14ac:dyDescent="0.25">
      <c r="A32" s="25" t="s">
        <v>52</v>
      </c>
      <c r="B32" s="26" t="s">
        <v>53</v>
      </c>
      <c r="C32" s="25"/>
      <c r="D32" s="27">
        <v>129.23504</v>
      </c>
      <c r="E32" s="28">
        <v>252.42</v>
      </c>
      <c r="F32" s="36">
        <v>215.76</v>
      </c>
      <c r="G32" s="36"/>
      <c r="H32" s="36"/>
      <c r="I32" s="36"/>
    </row>
    <row r="33" spans="1:9" ht="47.25" x14ac:dyDescent="0.25">
      <c r="A33" s="19" t="s">
        <v>54</v>
      </c>
      <c r="B33" s="43" t="s">
        <v>55</v>
      </c>
      <c r="C33" s="19" t="s">
        <v>15</v>
      </c>
      <c r="D33" s="21">
        <v>72.6397563363644</v>
      </c>
      <c r="E33" s="22">
        <v>0</v>
      </c>
      <c r="F33" s="44">
        <v>4523.6187358093339</v>
      </c>
      <c r="G33" s="44">
        <v>0</v>
      </c>
      <c r="H33" s="44">
        <v>0</v>
      </c>
      <c r="I33" s="44">
        <v>0</v>
      </c>
    </row>
    <row r="34" spans="1:9" ht="31.5" x14ac:dyDescent="0.25">
      <c r="A34" s="19" t="s">
        <v>56</v>
      </c>
      <c r="B34" s="31" t="s">
        <v>57</v>
      </c>
      <c r="C34" s="19" t="s">
        <v>15</v>
      </c>
      <c r="D34" s="21">
        <v>813.48801606463712</v>
      </c>
      <c r="E34" s="22">
        <v>806.59787882464616</v>
      </c>
      <c r="F34" s="45">
        <v>4152.0310504554036</v>
      </c>
      <c r="G34" s="45">
        <v>0</v>
      </c>
      <c r="H34" s="45">
        <v>0</v>
      </c>
      <c r="I34" s="45">
        <v>0</v>
      </c>
    </row>
    <row r="35" spans="1:9" ht="31.5" x14ac:dyDescent="0.25">
      <c r="A35" s="19" t="s">
        <v>58</v>
      </c>
      <c r="B35" s="31" t="s">
        <v>59</v>
      </c>
      <c r="C35" s="19" t="s">
        <v>15</v>
      </c>
      <c r="D35" s="21">
        <v>34886.412787858055</v>
      </c>
      <c r="E35" s="22">
        <v>35335.557539079251</v>
      </c>
      <c r="F35" s="22">
        <v>34636.836646985452</v>
      </c>
      <c r="G35" s="22">
        <v>36044.673692576631</v>
      </c>
      <c r="H35" s="22">
        <v>37111.596033876893</v>
      </c>
      <c r="I35" s="22">
        <v>38210.099276479654</v>
      </c>
    </row>
    <row r="36" spans="1:9" ht="15.75" x14ac:dyDescent="0.25">
      <c r="A36" s="7"/>
      <c r="B36" s="7"/>
    </row>
    <row r="37" spans="1:9" ht="15" customHeight="1" x14ac:dyDescent="0.25">
      <c r="A37" s="46"/>
      <c r="B37" s="46"/>
    </row>
    <row r="38" spans="1:9" ht="15" customHeight="1" x14ac:dyDescent="0.25">
      <c r="A38" s="46"/>
      <c r="B38" s="46"/>
    </row>
    <row r="39" spans="1:9" ht="15" customHeight="1" x14ac:dyDescent="0.25">
      <c r="A39" s="65"/>
      <c r="B39" s="65"/>
    </row>
    <row r="40" spans="1:9" ht="15" customHeight="1" x14ac:dyDescent="0.25">
      <c r="A40" s="65"/>
      <c r="B40" s="65"/>
    </row>
    <row r="41" spans="1:9" ht="15" customHeight="1" x14ac:dyDescent="0.25">
      <c r="A41" s="65"/>
      <c r="B41" s="65"/>
    </row>
    <row r="42" spans="1:9" ht="15" customHeight="1" x14ac:dyDescent="0.25">
      <c r="A42" s="65"/>
      <c r="B42" s="65"/>
    </row>
    <row r="43" spans="1:9" ht="15" customHeight="1" x14ac:dyDescent="0.25">
      <c r="A43" s="65"/>
      <c r="B43" s="65"/>
    </row>
    <row r="44" spans="1:9" ht="15" customHeight="1" x14ac:dyDescent="0.25">
      <c r="A44" s="65"/>
      <c r="B44" s="65"/>
    </row>
    <row r="45" spans="1:9" ht="15" customHeight="1" x14ac:dyDescent="0.25">
      <c r="A45" s="65"/>
      <c r="B45" s="65"/>
    </row>
    <row r="46" spans="1:9" ht="15" customHeight="1" x14ac:dyDescent="0.25">
      <c r="A46" s="65"/>
      <c r="B46" s="65"/>
    </row>
    <row r="47" spans="1:9" ht="15" customHeight="1" x14ac:dyDescent="0.25">
      <c r="A47" s="65"/>
      <c r="B47" s="65"/>
    </row>
    <row r="48" spans="1:9" ht="15" customHeight="1" x14ac:dyDescent="0.25">
      <c r="A48" s="65"/>
      <c r="B48" s="65"/>
    </row>
    <row r="49" spans="1:13" ht="15" customHeight="1" x14ac:dyDescent="0.25">
      <c r="A49" s="65"/>
      <c r="B49" s="65"/>
    </row>
    <row r="50" spans="1:13" ht="15" customHeight="1" x14ac:dyDescent="0.25">
      <c r="A50" s="65"/>
      <c r="B50" s="65"/>
    </row>
    <row r="51" spans="1:13" ht="15" customHeight="1" x14ac:dyDescent="0.25">
      <c r="A51" s="65"/>
      <c r="B51" s="65"/>
    </row>
    <row r="52" spans="1:13" ht="15" customHeight="1" x14ac:dyDescent="0.25">
      <c r="A52" s="65"/>
      <c r="B52" s="65"/>
    </row>
    <row r="53" spans="1:13" ht="15" customHeight="1" x14ac:dyDescent="0.25">
      <c r="A53" s="65"/>
      <c r="B53" s="65"/>
    </row>
    <row r="54" spans="1:13" ht="15" customHeight="1" x14ac:dyDescent="0.25">
      <c r="A54" s="65"/>
      <c r="B54" s="65"/>
    </row>
    <row r="55" spans="1:13" ht="15.75" customHeight="1" x14ac:dyDescent="0.25">
      <c r="A55" s="47" t="s">
        <v>60</v>
      </c>
      <c r="B55" s="47"/>
      <c r="C55" s="47"/>
      <c r="D55" s="48"/>
      <c r="F55" s="49" t="s">
        <v>61</v>
      </c>
      <c r="G55" s="49"/>
      <c r="H55" s="50"/>
      <c r="I55" s="50"/>
    </row>
    <row r="56" spans="1:13" ht="15.75" customHeight="1" x14ac:dyDescent="0.25">
      <c r="A56" s="47"/>
      <c r="B56" s="47"/>
      <c r="C56" s="47"/>
      <c r="D56" s="48"/>
      <c r="F56" s="49"/>
      <c r="G56" s="49"/>
      <c r="H56" s="50"/>
      <c r="I56" s="50"/>
      <c r="M56" s="42"/>
    </row>
    <row r="57" spans="1:13" ht="15.75" customHeight="1" x14ac:dyDescent="0.25">
      <c r="A57" s="47"/>
      <c r="B57" s="47"/>
      <c r="C57" s="47"/>
      <c r="D57" s="48"/>
      <c r="F57" s="49"/>
      <c r="G57" s="49"/>
      <c r="H57" s="50"/>
      <c r="I57" s="50"/>
    </row>
    <row r="58" spans="1:13" ht="15.75" customHeight="1" x14ac:dyDescent="0.25">
      <c r="A58" s="47"/>
      <c r="B58" s="47"/>
      <c r="C58" s="47"/>
      <c r="D58" s="48"/>
      <c r="F58" s="49"/>
      <c r="G58" s="49"/>
      <c r="H58" s="50"/>
      <c r="I58" s="50"/>
    </row>
    <row r="59" spans="1:13" x14ac:dyDescent="0.25">
      <c r="C59" s="52" t="s">
        <v>62</v>
      </c>
      <c r="E59" s="53">
        <v>25931.393012081098</v>
      </c>
      <c r="J59" s="54"/>
    </row>
    <row r="60" spans="1:13" x14ac:dyDescent="0.25">
      <c r="C60" s="52" t="s">
        <v>63</v>
      </c>
      <c r="E60" s="53">
        <v>26973.837915446304</v>
      </c>
    </row>
    <row r="61" spans="1:13" ht="15.75" x14ac:dyDescent="0.25">
      <c r="A61" s="55" t="s">
        <v>64</v>
      </c>
      <c r="B61" s="56"/>
      <c r="C61" s="52" t="s">
        <v>65</v>
      </c>
      <c r="E61" s="57">
        <f>D13</f>
        <v>26535.429999999971</v>
      </c>
      <c r="J61" s="51"/>
    </row>
    <row r="62" spans="1:13" ht="15.75" x14ac:dyDescent="0.25">
      <c r="A62" s="58" t="s">
        <v>66</v>
      </c>
      <c r="B62" s="59"/>
    </row>
    <row r="63" spans="1:13" ht="15.75" x14ac:dyDescent="0.25">
      <c r="A63" s="59"/>
      <c r="B63" s="60">
        <f>E60*(1-0.015)*(1+0.155)-E61</f>
        <v>4152.0310504554036</v>
      </c>
    </row>
    <row r="64" spans="1:13" ht="15.75" x14ac:dyDescent="0.25">
      <c r="A64" s="61"/>
      <c r="B64" s="61"/>
      <c r="C64" s="13"/>
    </row>
    <row r="65" spans="1:3" ht="15.75" x14ac:dyDescent="0.25">
      <c r="A65" s="62" t="s">
        <v>67</v>
      </c>
      <c r="B65" s="61"/>
      <c r="C65" s="13"/>
    </row>
    <row r="66" spans="1:3" ht="15.75" x14ac:dyDescent="0.25">
      <c r="A66" s="61"/>
      <c r="B66" s="63">
        <f>[1]КоррПотерь!G4</f>
        <v>-2625.5508776795227</v>
      </c>
    </row>
    <row r="67" spans="1:3" ht="15.75" x14ac:dyDescent="0.25">
      <c r="A67" s="61"/>
      <c r="B67" s="61"/>
    </row>
    <row r="68" spans="1:3" ht="15.75" x14ac:dyDescent="0.25">
      <c r="A68" s="62" t="s">
        <v>68</v>
      </c>
      <c r="B68" s="61"/>
    </row>
    <row r="69" spans="1:3" ht="15.75" x14ac:dyDescent="0.25">
      <c r="A69" s="61"/>
      <c r="B69" s="63">
        <v>-453.5233300000001</v>
      </c>
    </row>
    <row r="71" spans="1:3" ht="15.75" x14ac:dyDescent="0.25">
      <c r="A71" s="62"/>
      <c r="B71" s="64"/>
    </row>
    <row r="72" spans="1:3" ht="15.75" x14ac:dyDescent="0.25">
      <c r="A72" s="64"/>
      <c r="B72" s="63"/>
      <c r="C72" s="2"/>
    </row>
    <row r="73" spans="1:3" x14ac:dyDescent="0.25">
      <c r="A73" s="64"/>
      <c r="B73" s="64"/>
    </row>
    <row r="74" spans="1:3" ht="15.75" x14ac:dyDescent="0.25">
      <c r="A74" s="62" t="s">
        <v>69</v>
      </c>
      <c r="B74" s="64"/>
    </row>
    <row r="75" spans="1:3" ht="15.75" x14ac:dyDescent="0.25">
      <c r="A75" s="64"/>
      <c r="B75" s="63">
        <f>[1]КоррНР!F11</f>
        <v>-1444.5445281298116</v>
      </c>
    </row>
  </sheetData>
  <mergeCells count="14">
    <mergeCell ref="A8:G8"/>
    <mergeCell ref="A9:G9"/>
    <mergeCell ref="A36:B36"/>
    <mergeCell ref="A37:B37"/>
    <mergeCell ref="A38:B38"/>
    <mergeCell ref="A55:C58"/>
    <mergeCell ref="D55:D58"/>
    <mergeCell ref="F55:G58"/>
    <mergeCell ref="C1:G1"/>
    <mergeCell ref="C2:G2"/>
    <mergeCell ref="A4:G4"/>
    <mergeCell ref="A5:G5"/>
    <mergeCell ref="A6:G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dcterms:created xsi:type="dcterms:W3CDTF">2017-06-08T06:14:20Z</dcterms:created>
  <dcterms:modified xsi:type="dcterms:W3CDTF">2017-06-08T06:15:37Z</dcterms:modified>
</cp:coreProperties>
</file>